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95" windowHeight="10455"/>
  </bookViews>
  <sheets>
    <sheet name="List1" sheetId="1" r:id="rId1"/>
  </sheets>
  <definedNames>
    <definedName name="_xlnm.Print_Area" localSheetId="0">List1!$A$1:$X$41</definedName>
  </definedNames>
  <calcPr calcId="145621"/>
</workbook>
</file>

<file path=xl/calcChain.xml><?xml version="1.0" encoding="utf-8"?>
<calcChain xmlns="http://schemas.openxmlformats.org/spreadsheetml/2006/main">
  <c r="S21" i="1" l="1"/>
  <c r="Q21" i="1"/>
  <c r="P12" i="1"/>
  <c r="P14" i="1"/>
  <c r="Q12" i="1"/>
  <c r="Q14" i="1"/>
  <c r="R12" i="1"/>
  <c r="R14" i="1"/>
  <c r="O12" i="1"/>
  <c r="O14" i="1"/>
  <c r="E12" i="1"/>
  <c r="E14" i="1"/>
  <c r="D12" i="1"/>
  <c r="D14" i="1"/>
  <c r="C12" i="1"/>
  <c r="H12" i="1"/>
  <c r="C14" i="1"/>
  <c r="T12" i="1"/>
  <c r="E13" i="1"/>
  <c r="D13" i="1"/>
  <c r="C13" i="1"/>
  <c r="H13" i="1"/>
  <c r="O13" i="1"/>
  <c r="P13" i="1"/>
  <c r="Q13" i="1"/>
  <c r="R13" i="1"/>
  <c r="T13" i="1"/>
  <c r="H14" i="1"/>
  <c r="J12" i="1"/>
  <c r="T14" i="1"/>
  <c r="V12" i="1"/>
  <c r="E15" i="1"/>
  <c r="C15" i="1"/>
  <c r="R15" i="1"/>
  <c r="Q15" i="1"/>
  <c r="E21" i="1"/>
  <c r="P15" i="1"/>
  <c r="O15" i="1"/>
  <c r="D15" i="1"/>
  <c r="O17" i="1"/>
  <c r="O18" i="1"/>
  <c r="O16" i="1"/>
  <c r="R16" i="1"/>
  <c r="R17" i="1"/>
  <c r="R18" i="1"/>
  <c r="E17" i="1"/>
  <c r="E18" i="1"/>
  <c r="E16" i="1"/>
  <c r="D17" i="1"/>
  <c r="D18" i="1"/>
  <c r="D16" i="1"/>
  <c r="P17" i="1"/>
  <c r="P18" i="1"/>
  <c r="P16" i="1"/>
  <c r="Q17" i="1"/>
  <c r="Q18" i="1"/>
  <c r="Q16" i="1"/>
  <c r="C16" i="1"/>
  <c r="H16" i="1"/>
  <c r="C17" i="1"/>
  <c r="C18" i="1"/>
  <c r="T18" i="1"/>
  <c r="V18" i="1"/>
  <c r="V19" i="1"/>
  <c r="H18" i="1"/>
  <c r="J18" i="1"/>
  <c r="J19" i="1"/>
  <c r="G21" i="1"/>
  <c r="T16" i="1"/>
</calcChain>
</file>

<file path=xl/comments1.xml><?xml version="1.0" encoding="utf-8"?>
<comments xmlns="http://schemas.openxmlformats.org/spreadsheetml/2006/main">
  <authors>
    <author>VP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238"/>
          </rPr>
          <t>x s pruhem, čili průměr
---------------------------------------
(vypočtené hodnoty zaokrouhlíme na 1 desetinná místa; proč ?)</t>
        </r>
      </text>
    </comment>
    <comment ref="U12" authorId="0">
      <text>
        <r>
          <rPr>
            <b/>
            <sz val="8"/>
            <color indexed="81"/>
            <rFont val="Tahoma"/>
            <family val="2"/>
            <charset val="238"/>
          </rPr>
          <t>x s pruhem, čili průměr
---------------------------------------
(vypočtené hodnoty zaokrouhlíme na 2 desetinná místa; proč ?)</t>
        </r>
      </text>
    </comment>
  </commentList>
</comments>
</file>

<file path=xl/sharedStrings.xml><?xml version="1.0" encoding="utf-8"?>
<sst xmlns="http://schemas.openxmlformats.org/spreadsheetml/2006/main" count="32" uniqueCount="18">
  <si>
    <t>Σ</t>
  </si>
  <si>
    <t xml:space="preserve">x = </t>
  </si>
  <si>
    <t>±</t>
  </si>
  <si>
    <t>s  =</t>
  </si>
  <si>
    <t>Závěr:</t>
  </si>
  <si>
    <r>
      <t>x</t>
    </r>
    <r>
      <rPr>
        <vertAlign val="subscript"/>
        <sz val="10"/>
        <color indexed="8"/>
        <rFont val="Arial"/>
        <family val="2"/>
        <charset val="238"/>
      </rPr>
      <t>i</t>
    </r>
  </si>
  <si>
    <r>
      <t>f</t>
    </r>
    <r>
      <rPr>
        <vertAlign val="subscript"/>
        <sz val="10"/>
        <color indexed="8"/>
        <rFont val="Arial"/>
        <family val="2"/>
        <charset val="238"/>
      </rPr>
      <t>i</t>
    </r>
  </si>
  <si>
    <r>
      <t>f´</t>
    </r>
    <r>
      <rPr>
        <vertAlign val="subscript"/>
        <sz val="10"/>
        <color indexed="8"/>
        <rFont val="Arial"/>
        <family val="2"/>
        <charset val="238"/>
      </rPr>
      <t>i</t>
    </r>
  </si>
  <si>
    <r>
      <t>x</t>
    </r>
    <r>
      <rPr>
        <vertAlign val="subscript"/>
        <sz val="10"/>
        <rFont val="Arial"/>
        <family val="2"/>
        <charset val="238"/>
      </rPr>
      <t>i</t>
    </r>
    <r>
      <rPr>
        <sz val="10"/>
        <rFont val="Arial"/>
        <family val="2"/>
        <charset val="238"/>
      </rPr>
      <t>.f</t>
    </r>
    <r>
      <rPr>
        <vertAlign val="subscript"/>
        <sz val="10"/>
        <rFont val="Arial"/>
        <family val="2"/>
        <charset val="238"/>
      </rPr>
      <t>i</t>
    </r>
  </si>
  <si>
    <r>
      <t>Δ</t>
    </r>
    <r>
      <rPr>
        <vertAlign val="subscript"/>
        <sz val="10"/>
        <color indexed="8"/>
        <rFont val="Arial"/>
        <family val="2"/>
        <charset val="238"/>
      </rPr>
      <t>i</t>
    </r>
  </si>
  <si>
    <r>
      <t>f</t>
    </r>
    <r>
      <rPr>
        <vertAlign val="subscript"/>
        <sz val="10"/>
        <color indexed="8"/>
        <rFont val="Arial"/>
        <family val="2"/>
        <charset val="238"/>
      </rPr>
      <t>i</t>
    </r>
    <r>
      <rPr>
        <sz val="10"/>
        <color indexed="8"/>
        <rFont val="Arial"/>
        <family val="2"/>
        <charset val="238"/>
      </rPr>
      <t>.Δ</t>
    </r>
    <r>
      <rPr>
        <vertAlign val="subscript"/>
        <sz val="10"/>
        <color indexed="8"/>
        <rFont val="Arial"/>
        <family val="2"/>
        <charset val="238"/>
      </rPr>
      <t>i</t>
    </r>
  </si>
  <si>
    <r>
      <t>Δ</t>
    </r>
    <r>
      <rPr>
        <vertAlign val="superscript"/>
        <sz val="10"/>
        <color indexed="8"/>
        <rFont val="Arial"/>
        <family val="2"/>
        <charset val="238"/>
      </rPr>
      <t>2</t>
    </r>
    <r>
      <rPr>
        <vertAlign val="subscript"/>
        <sz val="10"/>
        <color indexed="8"/>
        <rFont val="Arial"/>
        <family val="2"/>
        <charset val="238"/>
      </rPr>
      <t>i</t>
    </r>
  </si>
  <si>
    <r>
      <t>f</t>
    </r>
    <r>
      <rPr>
        <vertAlign val="subscript"/>
        <sz val="10"/>
        <color indexed="8"/>
        <rFont val="Arial"/>
        <family val="2"/>
        <charset val="238"/>
      </rPr>
      <t>i</t>
    </r>
    <r>
      <rPr>
        <sz val="10"/>
        <color indexed="8"/>
        <rFont val="Arial"/>
        <family val="2"/>
        <charset val="238"/>
      </rPr>
      <t>.Δ</t>
    </r>
    <r>
      <rPr>
        <vertAlign val="superscript"/>
        <sz val="10"/>
        <color indexed="8"/>
        <rFont val="Arial"/>
        <family val="2"/>
        <charset val="238"/>
      </rPr>
      <t>2</t>
    </r>
    <r>
      <rPr>
        <vertAlign val="subscript"/>
        <sz val="10"/>
        <color indexed="8"/>
        <rFont val="Arial"/>
        <family val="2"/>
        <charset val="238"/>
      </rPr>
      <t>i</t>
    </r>
  </si>
  <si>
    <r>
      <t>s</t>
    </r>
    <r>
      <rPr>
        <vertAlign val="superscript"/>
        <sz val="10"/>
        <color indexed="8"/>
        <rFont val="Calibri"/>
        <family val="2"/>
        <charset val="238"/>
      </rPr>
      <t xml:space="preserve">2 </t>
    </r>
    <r>
      <rPr>
        <sz val="10"/>
        <color indexed="8"/>
        <rFont val="Calibri"/>
        <family val="2"/>
        <charset val="238"/>
      </rPr>
      <t>=</t>
    </r>
  </si>
  <si>
    <t>x   =</t>
  </si>
  <si>
    <t>x  =</t>
  </si>
  <si>
    <t>Josef:</t>
  </si>
  <si>
    <t>Mirek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</si>
</sst>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1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/>
    <xf numFmtId="0" fontId="1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/>
    <xf numFmtId="164" fontId="13" fillId="4" borderId="1" xfId="0" applyNumberFormat="1" applyFont="1" applyFill="1" applyBorder="1" applyAlignment="1">
      <alignment horizontal="right" vertical="center"/>
    </xf>
    <xf numFmtId="165" fontId="13" fillId="0" borderId="1" xfId="1" applyNumberFormat="1" applyFont="1" applyBorder="1"/>
    <xf numFmtId="9" fontId="13" fillId="4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15" fillId="0" borderId="1" xfId="0" applyFont="1" applyBorder="1"/>
    <xf numFmtId="2" fontId="13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 applyAlignment="1">
      <alignment horizontal="left" vertical="center"/>
    </xf>
    <xf numFmtId="0" fontId="13" fillId="5" borderId="0" xfId="0" applyFont="1" applyFill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/>
    <xf numFmtId="0" fontId="13" fillId="0" borderId="0" xfId="0" applyFont="1" applyBorder="1"/>
    <xf numFmtId="164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left" vertical="center"/>
    </xf>
    <xf numFmtId="2" fontId="15" fillId="5" borderId="0" xfId="0" applyNumberFormat="1" applyFont="1" applyFill="1" applyAlignment="1">
      <alignment horizontal="center" vertical="center"/>
    </xf>
    <xf numFmtId="2" fontId="16" fillId="0" borderId="1" xfId="0" applyNumberFormat="1" applyFont="1" applyBorder="1"/>
    <xf numFmtId="2" fontId="13" fillId="0" borderId="1" xfId="0" applyNumberFormat="1" applyFont="1" applyBorder="1"/>
    <xf numFmtId="2" fontId="16" fillId="0" borderId="1" xfId="1" applyNumberFormat="1" applyFont="1" applyBorder="1"/>
    <xf numFmtId="2" fontId="13" fillId="0" borderId="1" xfId="1" applyNumberFormat="1" applyFont="1" applyBorder="1"/>
    <xf numFmtId="2" fontId="15" fillId="0" borderId="1" xfId="0" applyNumberFormat="1" applyFont="1" applyBorder="1"/>
    <xf numFmtId="2" fontId="13" fillId="4" borderId="1" xfId="1" applyNumberFormat="1" applyFont="1" applyFill="1" applyBorder="1" applyAlignment="1">
      <alignment horizontal="right" vertical="center"/>
    </xf>
    <xf numFmtId="1" fontId="13" fillId="0" borderId="1" xfId="0" applyNumberFormat="1" applyFont="1" applyBorder="1"/>
    <xf numFmtId="1" fontId="16" fillId="0" borderId="1" xfId="0" applyNumberFormat="1" applyFont="1" applyBorder="1"/>
    <xf numFmtId="0" fontId="1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11" fillId="5" borderId="6" xfId="0" applyNumberFormat="1" applyFont="1" applyFill="1" applyBorder="1" applyAlignment="1">
      <alignment horizontal="center" vertical="center"/>
    </xf>
    <xf numFmtId="164" fontId="20" fillId="5" borderId="5" xfId="0" applyNumberFormat="1" applyFont="1" applyFill="1" applyBorder="1" applyAlignment="1">
      <alignment horizontal="center" vertical="center"/>
    </xf>
    <xf numFmtId="164" fontId="20" fillId="5" borderId="6" xfId="0" applyNumberFormat="1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left" vertical="center"/>
    </xf>
    <xf numFmtId="164" fontId="11" fillId="5" borderId="8" xfId="0" applyNumberFormat="1" applyFont="1" applyFill="1" applyBorder="1" applyAlignment="1">
      <alignment horizontal="left" vertical="center"/>
    </xf>
    <xf numFmtId="2" fontId="15" fillId="5" borderId="1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2" fontId="19" fillId="5" borderId="7" xfId="0" applyNumberFormat="1" applyFont="1" applyFill="1" applyBorder="1" applyAlignment="1">
      <alignment horizontal="center" vertical="center"/>
    </xf>
    <xf numFmtId="2" fontId="19" fillId="5" borderId="8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Histogram četností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List1!$B$12</c:f>
              <c:strCache>
                <c:ptCount val="1"/>
                <c:pt idx="0">
                  <c:v>fi</c:v>
                </c:pt>
              </c:strCache>
            </c:strRef>
          </c:tx>
          <c:invertIfNegative val="0"/>
          <c:cat>
            <c:numRef>
              <c:f>List1!$C$11:$E$11</c:f>
              <c:numCache>
                <c:formatCode>General</c:formatCode>
                <c:ptCount val="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</c:numCache>
            </c:numRef>
          </c:cat>
          <c:val>
            <c:numRef>
              <c:f>List1!$C$12:$E$12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63744"/>
        <c:axId val="262569984"/>
      </c:barChart>
      <c:dateAx>
        <c:axId val="18486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62569984"/>
        <c:crosses val="autoZero"/>
        <c:auto val="0"/>
        <c:lblOffset val="100"/>
        <c:baseTimeUnit val="days"/>
        <c:majorUnit val="1"/>
      </c:dateAx>
      <c:valAx>
        <c:axId val="262569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84863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Polygon četností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443325656231929"/>
          <c:y val="0.29351324860326067"/>
          <c:w val="0.73114147310397637"/>
          <c:h val="0.50703085350845667"/>
        </c:manualLayout>
      </c:layout>
      <c:lineChart>
        <c:grouping val="standard"/>
        <c:varyColors val="0"/>
        <c:ser>
          <c:idx val="0"/>
          <c:order val="0"/>
          <c:tx>
            <c:strRef>
              <c:f>List1!$B$12</c:f>
              <c:strCache>
                <c:ptCount val="1"/>
                <c:pt idx="0">
                  <c:v>fi</c:v>
                </c:pt>
              </c:strCache>
            </c:strRef>
          </c:tx>
          <c:marker>
            <c:symbol val="none"/>
          </c:marker>
          <c:cat>
            <c:numRef>
              <c:f>List1!$C$11:$G$11</c:f>
              <c:numCache>
                <c:formatCode>General</c:formatCode>
                <c:ptCount val="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</c:numCache>
            </c:numRef>
          </c:cat>
          <c:val>
            <c:numRef>
              <c:f>List1!$C$12:$G$12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85664"/>
        <c:axId val="262387200"/>
      </c:lineChart>
      <c:dateAx>
        <c:axId val="26238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62387200"/>
        <c:crosses val="autoZero"/>
        <c:auto val="0"/>
        <c:lblOffset val="100"/>
        <c:baseTimeUnit val="days"/>
        <c:majorUnit val="1"/>
      </c:dateAx>
      <c:valAx>
        <c:axId val="262387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62385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Frekvenční křivka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75022446777954"/>
          <c:y val="0.18249297480470356"/>
          <c:w val="0.78793460241497926"/>
          <c:h val="0.671368828715977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List1!$B$12</c:f>
              <c:strCache>
                <c:ptCount val="1"/>
                <c:pt idx="0">
                  <c:v>fi</c:v>
                </c:pt>
              </c:strCache>
            </c:strRef>
          </c:tx>
          <c:marker>
            <c:symbol val="none"/>
          </c:marker>
          <c:xVal>
            <c:numRef>
              <c:f>List1!$C$11:$G$11</c:f>
              <c:numCache>
                <c:formatCode>General</c:formatCode>
                <c:ptCount val="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</c:numCache>
            </c:numRef>
          </c:xVal>
          <c:yVal>
            <c:numRef>
              <c:f>List1!$C$12:$G$12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2944"/>
        <c:axId val="44964480"/>
      </c:scatterChart>
      <c:valAx>
        <c:axId val="44962944"/>
        <c:scaling>
          <c:orientation val="minMax"/>
          <c:min val="50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964480"/>
        <c:crosses val="autoZero"/>
        <c:crossBetween val="midCat"/>
        <c:majorUnit val="1"/>
      </c:valAx>
      <c:valAx>
        <c:axId val="4496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9629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Histogram četností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List1!$N$12</c:f>
              <c:strCache>
                <c:ptCount val="1"/>
                <c:pt idx="0">
                  <c:v>fi</c:v>
                </c:pt>
              </c:strCache>
            </c:strRef>
          </c:tx>
          <c:invertIfNegative val="0"/>
          <c:cat>
            <c:numRef>
              <c:f>List1!$O$11:$R$11</c:f>
              <c:numCache>
                <c:formatCode>General</c:formatCode>
                <c:ptCount val="4"/>
                <c:pt idx="0">
                  <c:v>50.7</c:v>
                </c:pt>
                <c:pt idx="1">
                  <c:v>50.8</c:v>
                </c:pt>
                <c:pt idx="2">
                  <c:v>50.9</c:v>
                </c:pt>
                <c:pt idx="3">
                  <c:v>51</c:v>
                </c:pt>
              </c:numCache>
            </c:numRef>
          </c:cat>
          <c:val>
            <c:numRef>
              <c:f>List1!$O$12:$R$12</c:f>
              <c:numCache>
                <c:formatCode>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73056"/>
        <c:axId val="44991232"/>
      </c:barChart>
      <c:catAx>
        <c:axId val="44973056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991232"/>
        <c:crosses val="autoZero"/>
        <c:auto val="1"/>
        <c:lblAlgn val="ctr"/>
        <c:lblOffset val="100"/>
        <c:noMultiLvlLbl val="1"/>
      </c:catAx>
      <c:valAx>
        <c:axId val="44991232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973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Polygon četností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List1!$N$12</c:f>
              <c:strCache>
                <c:ptCount val="1"/>
                <c:pt idx="0">
                  <c:v>fi</c:v>
                </c:pt>
              </c:strCache>
            </c:strRef>
          </c:tx>
          <c:marker>
            <c:symbol val="none"/>
          </c:marker>
          <c:cat>
            <c:numRef>
              <c:f>List1!$O$11:$R$11</c:f>
              <c:numCache>
                <c:formatCode>General</c:formatCode>
                <c:ptCount val="4"/>
                <c:pt idx="0">
                  <c:v>50.7</c:v>
                </c:pt>
                <c:pt idx="1">
                  <c:v>50.8</c:v>
                </c:pt>
                <c:pt idx="2">
                  <c:v>50.9</c:v>
                </c:pt>
                <c:pt idx="3">
                  <c:v>51</c:v>
                </c:pt>
              </c:numCache>
            </c:numRef>
          </c:cat>
          <c:val>
            <c:numRef>
              <c:f>List1!$O$12:$R$12</c:f>
              <c:numCache>
                <c:formatCode>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0576"/>
        <c:axId val="45002112"/>
      </c:lineChart>
      <c:catAx>
        <c:axId val="45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002112"/>
        <c:crosses val="autoZero"/>
        <c:auto val="1"/>
        <c:lblAlgn val="ctr"/>
        <c:lblOffset val="100"/>
        <c:noMultiLvlLbl val="0"/>
      </c:catAx>
      <c:valAx>
        <c:axId val="45002112"/>
        <c:scaling>
          <c:orientation val="minMax"/>
          <c:max val="5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5000576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</a:t>
            </a:r>
            <a:r>
              <a:rPr lang="cs-CZ" sz="1200"/>
              <a:t>rekvenční křivka</a:t>
            </a:r>
            <a:endParaRPr lang="en-US" sz="12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List1!$O$11:$R$11</c:f>
              <c:numCache>
                <c:formatCode>General</c:formatCode>
                <c:ptCount val="4"/>
                <c:pt idx="0">
                  <c:v>50.7</c:v>
                </c:pt>
                <c:pt idx="1">
                  <c:v>50.8</c:v>
                </c:pt>
                <c:pt idx="2">
                  <c:v>50.9</c:v>
                </c:pt>
                <c:pt idx="3">
                  <c:v>51</c:v>
                </c:pt>
              </c:numCache>
            </c:numRef>
          </c:xVal>
          <c:yVal>
            <c:numRef>
              <c:f>List1!$O$12:$R$12</c:f>
              <c:numCache>
                <c:formatCode>0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22592"/>
        <c:axId val="46011520"/>
      </c:scatterChart>
      <c:valAx>
        <c:axId val="45022592"/>
        <c:scaling>
          <c:orientation val="minMax"/>
          <c:max val="51"/>
          <c:min val="50.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011520"/>
        <c:crosses val="autoZero"/>
        <c:crossBetween val="midCat"/>
        <c:majorUnit val="0.1"/>
      </c:valAx>
      <c:valAx>
        <c:axId val="46011520"/>
        <c:scaling>
          <c:orientation val="minMax"/>
          <c:max val="5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5022592"/>
        <c:crosses val="autoZero"/>
        <c:crossBetween val="midCat"/>
        <c:majorUnit val="1"/>
        <c:min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114300</xdr:rowOff>
    </xdr:from>
    <xdr:to>
      <xdr:col>3</xdr:col>
      <xdr:colOff>200025</xdr:colOff>
      <xdr:row>35</xdr:row>
      <xdr:rowOff>66675</xdr:rowOff>
    </xdr:to>
    <xdr:graphicFrame macro="">
      <xdr:nvGraphicFramePr>
        <xdr:cNvPr id="1027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23</xdr:row>
      <xdr:rowOff>104775</xdr:rowOff>
    </xdr:from>
    <xdr:to>
      <xdr:col>6</xdr:col>
      <xdr:colOff>409575</xdr:colOff>
      <xdr:row>35</xdr:row>
      <xdr:rowOff>104775</xdr:rowOff>
    </xdr:to>
    <xdr:graphicFrame macro="">
      <xdr:nvGraphicFramePr>
        <xdr:cNvPr id="102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23</xdr:row>
      <xdr:rowOff>152400</xdr:rowOff>
    </xdr:from>
    <xdr:to>
      <xdr:col>10</xdr:col>
      <xdr:colOff>219075</xdr:colOff>
      <xdr:row>35</xdr:row>
      <xdr:rowOff>123825</xdr:rowOff>
    </xdr:to>
    <xdr:graphicFrame macro="">
      <xdr:nvGraphicFramePr>
        <xdr:cNvPr id="1029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13137</xdr:colOff>
      <xdr:row>0</xdr:row>
      <xdr:rowOff>19050</xdr:rowOff>
    </xdr:from>
    <xdr:to>
      <xdr:col>15</xdr:col>
      <xdr:colOff>105104</xdr:colOff>
      <xdr:row>4</xdr:row>
      <xdr:rowOff>170793</xdr:rowOff>
    </xdr:to>
    <xdr:sp macro="" textlink="">
      <xdr:nvSpPr>
        <xdr:cNvPr id="6" name="TextovéPole 5"/>
        <xdr:cNvSpPr txBox="1"/>
      </xdr:nvSpPr>
      <xdr:spPr>
        <a:xfrm>
          <a:off x="13137" y="19050"/>
          <a:ext cx="6706915" cy="9137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000"/>
            </a:lnSpc>
          </a:pPr>
          <a:r>
            <a:rPr lang="cs-CZ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Př. 6: </a:t>
          </a:r>
          <a:r>
            <a:rPr lang="cs-C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Při fyzikálním praktiku měřili studenti tloušťku dřevěného kvádříku. </a:t>
          </a:r>
          <a:br>
            <a:rPr lang="cs-C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    Josef měřil pravítkem a naměřil tyto hodnoty (v mm): 50; 50; 51; 51; 52; 51; 50; 50; 52; 51. </a:t>
          </a:r>
        </a:p>
        <a:p>
          <a:pPr>
            <a:lnSpc>
              <a:spcPts val="1000"/>
            </a:lnSpc>
          </a:pPr>
          <a:r>
            <a:rPr lang="cs-C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   Mirek použil šupleru a získal tyto výsledky (v mm): 50,8; 50,7; 50,7; 51,0; 50,8; 50,9; 50,9; 50,7; 50,8; 50,7. </a:t>
          </a:r>
        </a:p>
        <a:p>
          <a:pPr>
            <a:lnSpc>
              <a:spcPts val="1000"/>
            </a:lnSpc>
          </a:pPr>
          <a:r>
            <a:rPr lang="cs-CZ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Urči průměrnou tloušťku kvádříku podle výsledků obou měření. Rozhodni zda jsou jejich výsledky rovnocenné.</a:t>
          </a:r>
          <a:r>
            <a:rPr lang="cs-CZ">
              <a:effectLst/>
            </a:rPr>
            <a:t> </a:t>
          </a:r>
        </a:p>
        <a:p>
          <a:pPr>
            <a:lnSpc>
              <a:spcPts val="1000"/>
            </a:lnSpc>
          </a:pPr>
          <a:r>
            <a:rPr lang="cs-CZ">
              <a:effectLst/>
            </a:rPr>
            <a:t>             </a:t>
          </a:r>
          <a:r>
            <a:rPr lang="cs-CZ" sz="1050">
              <a:effectLst/>
            </a:rPr>
            <a:t>   (POZOR:</a:t>
          </a:r>
          <a:r>
            <a:rPr lang="cs-CZ" sz="1050" baseline="0">
              <a:effectLst/>
            </a:rPr>
            <a:t> je nutné, aby všechny vložené vzorce pracovaly dynamicky !</a:t>
          </a:r>
          <a:r>
            <a:rPr lang="cs-CZ" sz="1050">
              <a:effectLst/>
            </a:rPr>
            <a:t>)</a:t>
          </a:r>
          <a:endParaRPr lang="cs-CZ" sz="1100">
            <a:effectLst/>
          </a:endParaRPr>
        </a:p>
        <a:p>
          <a:pPr algn="ctr"/>
          <a:endParaRPr lang="cs-CZ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lang="cs-C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Řešení: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304800</xdr:colOff>
      <xdr:row>23</xdr:row>
      <xdr:rowOff>114300</xdr:rowOff>
    </xdr:from>
    <xdr:to>
      <xdr:col>15</xdr:col>
      <xdr:colOff>409575</xdr:colOff>
      <xdr:row>35</xdr:row>
      <xdr:rowOff>66675</xdr:rowOff>
    </xdr:to>
    <xdr:graphicFrame macro="">
      <xdr:nvGraphicFramePr>
        <xdr:cNvPr id="1031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9525</xdr:colOff>
      <xdr:row>23</xdr:row>
      <xdr:rowOff>104775</xdr:rowOff>
    </xdr:from>
    <xdr:to>
      <xdr:col>20</xdr:col>
      <xdr:colOff>9525</xdr:colOff>
      <xdr:row>35</xdr:row>
      <xdr:rowOff>95250</xdr:rowOff>
    </xdr:to>
    <xdr:graphicFrame macro="">
      <xdr:nvGraphicFramePr>
        <xdr:cNvPr id="103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95250</xdr:colOff>
      <xdr:row>23</xdr:row>
      <xdr:rowOff>123825</xdr:rowOff>
    </xdr:from>
    <xdr:to>
      <xdr:col>23</xdr:col>
      <xdr:colOff>342900</xdr:colOff>
      <xdr:row>35</xdr:row>
      <xdr:rowOff>123825</xdr:rowOff>
    </xdr:to>
    <xdr:graphicFrame macro="">
      <xdr:nvGraphicFramePr>
        <xdr:cNvPr id="103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8:V24"/>
  <sheetViews>
    <sheetView tabSelected="1" zoomScaleNormal="100" zoomScaleSheetLayoutView="100" zoomScalePageLayoutView="160" workbookViewId="0">
      <selection activeCell="C39" sqref="C39"/>
    </sheetView>
  </sheetViews>
  <sheetFormatPr defaultRowHeight="15" x14ac:dyDescent="0.25"/>
  <cols>
    <col min="1" max="1" width="4.28515625" customWidth="1"/>
    <col min="2" max="7" width="6.42578125" customWidth="1"/>
    <col min="8" max="8" width="7.7109375" customWidth="1"/>
    <col min="9" max="12" width="6.42578125" customWidth="1"/>
    <col min="14" max="16" width="7" customWidth="1"/>
    <col min="17" max="17" width="7.85546875" customWidth="1"/>
    <col min="18" max="22" width="7" customWidth="1"/>
  </cols>
  <sheetData>
    <row r="8" spans="2:22" x14ac:dyDescent="0.25">
      <c r="B8" s="25" t="s">
        <v>16</v>
      </c>
      <c r="C8" s="24">
        <v>50</v>
      </c>
      <c r="D8" s="24">
        <v>50</v>
      </c>
      <c r="E8" s="24">
        <v>51</v>
      </c>
      <c r="F8" s="24">
        <v>51</v>
      </c>
      <c r="G8" s="24">
        <v>52</v>
      </c>
      <c r="N8" s="25" t="s">
        <v>17</v>
      </c>
      <c r="O8" s="24">
        <v>50.8</v>
      </c>
      <c r="P8" s="24">
        <v>50.7</v>
      </c>
      <c r="Q8" s="24">
        <v>50.7</v>
      </c>
      <c r="R8" s="24">
        <v>51</v>
      </c>
      <c r="S8" s="24">
        <v>50.8</v>
      </c>
    </row>
    <row r="9" spans="2:22" x14ac:dyDescent="0.25">
      <c r="B9" s="7"/>
      <c r="C9" s="24">
        <v>51</v>
      </c>
      <c r="D9" s="24">
        <v>50</v>
      </c>
      <c r="E9" s="24">
        <v>50</v>
      </c>
      <c r="F9" s="24">
        <v>52</v>
      </c>
      <c r="G9" s="24">
        <v>51</v>
      </c>
      <c r="H9" s="7"/>
      <c r="I9" s="7"/>
      <c r="J9" s="7"/>
      <c r="K9" s="7"/>
      <c r="L9" s="7"/>
      <c r="N9" s="7"/>
      <c r="O9" s="24">
        <v>50.9</v>
      </c>
      <c r="P9" s="24">
        <v>50.9</v>
      </c>
      <c r="Q9" s="24">
        <v>50.7</v>
      </c>
      <c r="R9" s="30">
        <v>50.8</v>
      </c>
      <c r="S9" s="30">
        <v>50.7</v>
      </c>
      <c r="T9" s="7"/>
      <c r="U9" s="7"/>
      <c r="V9" s="7"/>
    </row>
    <row r="10" spans="2:22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 x14ac:dyDescent="0.25">
      <c r="B11" s="8" t="s">
        <v>5</v>
      </c>
      <c r="C11" s="9">
        <v>50</v>
      </c>
      <c r="D11" s="9">
        <v>51</v>
      </c>
      <c r="E11" s="9">
        <v>52</v>
      </c>
      <c r="F11" s="9"/>
      <c r="G11" s="9"/>
      <c r="H11" s="10" t="s">
        <v>0</v>
      </c>
      <c r="I11" s="11"/>
      <c r="J11" s="12"/>
      <c r="K11" s="26"/>
      <c r="L11" s="26"/>
      <c r="N11" s="8" t="s">
        <v>5</v>
      </c>
      <c r="O11" s="9">
        <v>50.7</v>
      </c>
      <c r="P11" s="9">
        <v>50.8</v>
      </c>
      <c r="Q11" s="9">
        <v>50.9</v>
      </c>
      <c r="R11" s="9">
        <v>51</v>
      </c>
      <c r="S11" s="9"/>
      <c r="T11" s="10" t="s">
        <v>0</v>
      </c>
      <c r="U11" s="11"/>
      <c r="V11" s="12"/>
    </row>
    <row r="12" spans="2:22" ht="15.75" x14ac:dyDescent="0.25">
      <c r="B12" s="8" t="s">
        <v>6</v>
      </c>
      <c r="C12" s="12">
        <f>COUNTIF($C$8:$G$9,50)</f>
        <v>4</v>
      </c>
      <c r="D12" s="12">
        <f>COUNTIF($C$8:$G$9,51)</f>
        <v>4</v>
      </c>
      <c r="E12" s="12">
        <f>COUNTIF($C$8:$G$9,52)</f>
        <v>2</v>
      </c>
      <c r="F12" s="12"/>
      <c r="G12" s="12"/>
      <c r="H12" s="13">
        <f>SUM(C12:G12)</f>
        <v>10</v>
      </c>
      <c r="I12" s="48" t="s">
        <v>1</v>
      </c>
      <c r="J12" s="49">
        <f>H14/H12</f>
        <v>50.8</v>
      </c>
      <c r="K12" s="29"/>
      <c r="L12" s="29"/>
      <c r="N12" s="8" t="s">
        <v>6</v>
      </c>
      <c r="O12" s="42">
        <f>COUNTIF($O$8:$S$9,50.7)</f>
        <v>4</v>
      </c>
      <c r="P12" s="43">
        <f>COUNTIF($O$8:$S$9,50.8)</f>
        <v>3</v>
      </c>
      <c r="Q12" s="43">
        <f>COUNTIF($O$8:$S$9,50.9)</f>
        <v>2</v>
      </c>
      <c r="R12" s="43">
        <f>COUNTIF($O$8:$S$9,51)</f>
        <v>1</v>
      </c>
      <c r="S12" s="42"/>
      <c r="T12" s="18">
        <f>SUM(O12:S12)</f>
        <v>10</v>
      </c>
      <c r="U12" s="48" t="s">
        <v>1</v>
      </c>
      <c r="V12" s="56">
        <f>T14/T12</f>
        <v>50.8</v>
      </c>
    </row>
    <row r="13" spans="2:22" ht="15.75" x14ac:dyDescent="0.25">
      <c r="B13" s="8" t="s">
        <v>7</v>
      </c>
      <c r="C13" s="14">
        <f>C12/$H$12</f>
        <v>0.4</v>
      </c>
      <c r="D13" s="14">
        <f>D12/$H$12</f>
        <v>0.4</v>
      </c>
      <c r="E13" s="14">
        <f>E12/$H$12</f>
        <v>0.2</v>
      </c>
      <c r="F13" s="14"/>
      <c r="G13" s="14"/>
      <c r="H13" s="15">
        <f>SUM(C13:G13)</f>
        <v>1</v>
      </c>
      <c r="I13" s="48"/>
      <c r="J13" s="49"/>
      <c r="K13" s="29"/>
      <c r="L13" s="29"/>
      <c r="N13" s="8" t="s">
        <v>7</v>
      </c>
      <c r="O13" s="14">
        <f>O12/$T$12</f>
        <v>0.4</v>
      </c>
      <c r="P13" s="38">
        <f>P12/$T$12</f>
        <v>0.3</v>
      </c>
      <c r="Q13" s="38">
        <f>Q12/$T$12</f>
        <v>0.2</v>
      </c>
      <c r="R13" s="38">
        <f>R12/$T$12</f>
        <v>0.1</v>
      </c>
      <c r="S13" s="39"/>
      <c r="T13" s="41">
        <f>SUM(O13:S13)</f>
        <v>0.99999999999999989</v>
      </c>
      <c r="U13" s="48"/>
      <c r="V13" s="56"/>
    </row>
    <row r="14" spans="2:22" ht="15.75" x14ac:dyDescent="0.3">
      <c r="B14" s="16" t="s">
        <v>8</v>
      </c>
      <c r="C14" s="17">
        <f>C11*C12</f>
        <v>200</v>
      </c>
      <c r="D14" s="17">
        <f>D11*D12</f>
        <v>204</v>
      </c>
      <c r="E14" s="17">
        <f>E11*E12</f>
        <v>104</v>
      </c>
      <c r="F14" s="17"/>
      <c r="G14" s="17"/>
      <c r="H14" s="18">
        <f>SUM(C14:G14)</f>
        <v>508</v>
      </c>
      <c r="I14" s="19"/>
      <c r="J14" s="20"/>
      <c r="K14" s="27"/>
      <c r="L14" s="27"/>
      <c r="N14" s="16" t="s">
        <v>8</v>
      </c>
      <c r="O14" s="17">
        <f>O11*O12</f>
        <v>202.8</v>
      </c>
      <c r="P14" s="36">
        <f>P11*P12</f>
        <v>152.39999999999998</v>
      </c>
      <c r="Q14" s="36">
        <f>Q11*Q12</f>
        <v>101.8</v>
      </c>
      <c r="R14" s="36">
        <f>R11*R12</f>
        <v>51</v>
      </c>
      <c r="S14" s="40"/>
      <c r="T14" s="18">
        <f>SUM(O14:S14)</f>
        <v>508</v>
      </c>
      <c r="U14" s="19"/>
      <c r="V14" s="33"/>
    </row>
    <row r="15" spans="2:22" ht="15.75" x14ac:dyDescent="0.25">
      <c r="B15" s="8" t="s">
        <v>9</v>
      </c>
      <c r="C15" s="12">
        <f>C11-$J$12</f>
        <v>-0.79999999999999716</v>
      </c>
      <c r="D15" s="12">
        <f>D11-$J$12</f>
        <v>0.20000000000000284</v>
      </c>
      <c r="E15" s="12">
        <f>E11-$J$12</f>
        <v>1.2000000000000028</v>
      </c>
      <c r="F15" s="12"/>
      <c r="G15" s="12"/>
      <c r="H15" s="13"/>
      <c r="I15" s="12"/>
      <c r="J15" s="20"/>
      <c r="K15" s="27"/>
      <c r="L15" s="27"/>
      <c r="N15" s="8" t="s">
        <v>9</v>
      </c>
      <c r="O15" s="12">
        <f>O11-$J$12</f>
        <v>-9.9999999999994316E-2</v>
      </c>
      <c r="P15" s="36">
        <f>P11-$J$12</f>
        <v>0</v>
      </c>
      <c r="Q15" s="36">
        <f>Q11-$J$12</f>
        <v>0.10000000000000142</v>
      </c>
      <c r="R15" s="36">
        <f>R11-$J$12</f>
        <v>0.20000000000000284</v>
      </c>
      <c r="S15" s="37"/>
      <c r="T15" s="18"/>
      <c r="U15" s="12"/>
      <c r="V15" s="33"/>
    </row>
    <row r="16" spans="2:22" ht="15.75" x14ac:dyDescent="0.25">
      <c r="B16" s="8" t="s">
        <v>10</v>
      </c>
      <c r="C16" s="12">
        <f>C12*C15</f>
        <v>-3.1999999999999886</v>
      </c>
      <c r="D16" s="12">
        <f>D12*D15</f>
        <v>0.80000000000001137</v>
      </c>
      <c r="E16" s="12">
        <f>E12*E15</f>
        <v>2.4000000000000057</v>
      </c>
      <c r="F16" s="12"/>
      <c r="G16" s="12"/>
      <c r="H16" s="18">
        <f>SUM(C16:G16)</f>
        <v>2.8421709430404007E-14</v>
      </c>
      <c r="I16" s="12"/>
      <c r="J16" s="20"/>
      <c r="K16" s="27"/>
      <c r="L16" s="27"/>
      <c r="N16" s="8" t="s">
        <v>10</v>
      </c>
      <c r="O16" s="12">
        <f>O12*O15</f>
        <v>-0.39999999999997726</v>
      </c>
      <c r="P16" s="36">
        <f>P12*P15</f>
        <v>0</v>
      </c>
      <c r="Q16" s="36">
        <f>Q12*Q15</f>
        <v>0.20000000000000284</v>
      </c>
      <c r="R16" s="36">
        <f>R12*R15</f>
        <v>0.20000000000000284</v>
      </c>
      <c r="S16" s="37"/>
      <c r="T16" s="18">
        <f>SUM(O16:S16)</f>
        <v>2.8421709430404007E-14</v>
      </c>
      <c r="U16" s="12"/>
      <c r="V16" s="33"/>
    </row>
    <row r="17" spans="2:22" ht="15.75" x14ac:dyDescent="0.25">
      <c r="B17" s="8" t="s">
        <v>11</v>
      </c>
      <c r="C17" s="12">
        <f>POWER(C15,2)</f>
        <v>0.63999999999999546</v>
      </c>
      <c r="D17" s="12">
        <f>POWER(D15,2)</f>
        <v>4.0000000000001139E-2</v>
      </c>
      <c r="E17" s="12">
        <f>POWER(E15,2)</f>
        <v>1.4400000000000068</v>
      </c>
      <c r="F17" s="12"/>
      <c r="G17" s="12"/>
      <c r="H17" s="13"/>
      <c r="I17" s="12"/>
      <c r="J17" s="12"/>
      <c r="K17" s="26"/>
      <c r="L17" s="26"/>
      <c r="N17" s="8" t="s">
        <v>11</v>
      </c>
      <c r="O17" s="12">
        <f>POWER(O15,2)</f>
        <v>9.999999999998864E-3</v>
      </c>
      <c r="P17" s="36">
        <f>POWER(P15,2)</f>
        <v>0</v>
      </c>
      <c r="Q17" s="36">
        <f>POWER(Q15,2)</f>
        <v>1.0000000000000285E-2</v>
      </c>
      <c r="R17" s="36">
        <f>POWER(R15,2)</f>
        <v>4.0000000000001139E-2</v>
      </c>
      <c r="S17" s="37"/>
      <c r="T17" s="18"/>
      <c r="U17" s="12"/>
      <c r="V17" s="17"/>
    </row>
    <row r="18" spans="2:22" ht="15.75" x14ac:dyDescent="0.25">
      <c r="B18" s="8" t="s">
        <v>12</v>
      </c>
      <c r="C18" s="12">
        <f>C12*C17</f>
        <v>2.5599999999999818</v>
      </c>
      <c r="D18" s="12">
        <f>D12*D17</f>
        <v>0.16000000000000456</v>
      </c>
      <c r="E18" s="12">
        <f>E12*E17</f>
        <v>2.8800000000000137</v>
      </c>
      <c r="F18" s="12"/>
      <c r="G18" s="12"/>
      <c r="H18" s="18">
        <f>SUM(C18:G18)</f>
        <v>5.6</v>
      </c>
      <c r="I18" s="21" t="s">
        <v>13</v>
      </c>
      <c r="J18" s="22">
        <f>H18/H12</f>
        <v>0.55999999999999994</v>
      </c>
      <c r="K18" s="28"/>
      <c r="L18" s="28"/>
      <c r="N18" s="8" t="s">
        <v>12</v>
      </c>
      <c r="O18" s="12">
        <f>O12*O17</f>
        <v>3.9999999999995456E-2</v>
      </c>
      <c r="P18" s="36">
        <f>P12*P17</f>
        <v>0</v>
      </c>
      <c r="Q18" s="36">
        <f>Q12*Q17</f>
        <v>2.0000000000000569E-2</v>
      </c>
      <c r="R18" s="36">
        <f>R12*R17</f>
        <v>4.0000000000001139E-2</v>
      </c>
      <c r="S18" s="37"/>
      <c r="T18" s="18">
        <f>SUM(O18:S18)</f>
        <v>9.9999999999997174E-2</v>
      </c>
      <c r="U18" s="21" t="s">
        <v>13</v>
      </c>
      <c r="V18" s="34">
        <f>T18/T12</f>
        <v>9.9999999999997174E-3</v>
      </c>
    </row>
    <row r="19" spans="2:22" x14ac:dyDescent="0.25">
      <c r="B19" s="7"/>
      <c r="C19" s="7"/>
      <c r="D19" s="7"/>
      <c r="E19" s="7"/>
      <c r="F19" s="7"/>
      <c r="G19" s="7"/>
      <c r="H19" s="7"/>
      <c r="I19" s="23" t="s">
        <v>3</v>
      </c>
      <c r="J19" s="31">
        <f>SQRT(J18)</f>
        <v>0.74833147735478822</v>
      </c>
      <c r="K19" s="32"/>
      <c r="L19" s="32"/>
      <c r="N19" s="7"/>
      <c r="O19" s="7"/>
      <c r="P19" s="7"/>
      <c r="Q19" s="7"/>
      <c r="R19" s="7"/>
      <c r="S19" s="7"/>
      <c r="T19" s="7"/>
      <c r="U19" s="23" t="s">
        <v>3</v>
      </c>
      <c r="V19" s="35">
        <f>SQRT(V18)</f>
        <v>9.999999999999859E-2</v>
      </c>
    </row>
    <row r="20" spans="2:22" ht="15.75" thickBot="1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" customHeight="1" x14ac:dyDescent="0.25">
      <c r="B21" s="44" t="s">
        <v>4</v>
      </c>
      <c r="C21" s="45"/>
      <c r="D21" s="46" t="s">
        <v>15</v>
      </c>
      <c r="E21" s="50">
        <f>J12</f>
        <v>50.8</v>
      </c>
      <c r="F21" s="52" t="s">
        <v>2</v>
      </c>
      <c r="G21" s="54">
        <f>J19</f>
        <v>0.74833147735478822</v>
      </c>
      <c r="H21" s="7"/>
      <c r="I21" s="7"/>
      <c r="J21" s="7"/>
      <c r="K21" s="7"/>
      <c r="L21" s="7"/>
      <c r="N21" s="44" t="s">
        <v>4</v>
      </c>
      <c r="O21" s="45"/>
      <c r="P21" s="57" t="s">
        <v>14</v>
      </c>
      <c r="Q21" s="59">
        <f>V12</f>
        <v>50.8</v>
      </c>
      <c r="R21" s="61" t="s">
        <v>2</v>
      </c>
      <c r="S21" s="63">
        <f>V19</f>
        <v>9.999999999999859E-2</v>
      </c>
      <c r="T21" s="7"/>
      <c r="U21" s="7"/>
      <c r="V21" s="7"/>
    </row>
    <row r="22" spans="2:22" ht="15.75" customHeight="1" thickBot="1" x14ac:dyDescent="0.3">
      <c r="B22" s="44"/>
      <c r="C22" s="45"/>
      <c r="D22" s="47"/>
      <c r="E22" s="51"/>
      <c r="F22" s="53"/>
      <c r="G22" s="55"/>
      <c r="H22" s="7"/>
      <c r="I22" s="7"/>
      <c r="J22" s="7"/>
      <c r="K22" s="7"/>
      <c r="L22" s="7"/>
      <c r="N22" s="44"/>
      <c r="O22" s="45"/>
      <c r="P22" s="58"/>
      <c r="Q22" s="60"/>
      <c r="R22" s="62"/>
      <c r="S22" s="64"/>
      <c r="T22" s="7"/>
      <c r="U22" s="7"/>
      <c r="V22" s="7"/>
    </row>
    <row r="23" spans="2:22" ht="15.75" customHeight="1" x14ac:dyDescent="0.25">
      <c r="B23" s="1"/>
      <c r="C23" s="2"/>
      <c r="D23" s="3"/>
      <c r="E23" s="4"/>
      <c r="F23" s="5"/>
      <c r="G23" s="5"/>
      <c r="N23" s="6"/>
      <c r="O23" s="2"/>
      <c r="P23" s="3"/>
      <c r="Q23" s="4"/>
      <c r="R23" s="5"/>
      <c r="S23" s="5"/>
    </row>
    <row r="24" spans="2:22" ht="15.75" customHeight="1" x14ac:dyDescent="0.25">
      <c r="B24" s="1"/>
      <c r="C24" s="2"/>
      <c r="D24" s="3"/>
      <c r="E24" s="4"/>
      <c r="F24" s="5"/>
      <c r="G24" s="5"/>
      <c r="N24" s="6"/>
      <c r="O24" s="2"/>
      <c r="P24" s="3"/>
      <c r="Q24" s="4"/>
      <c r="R24" s="5"/>
      <c r="S24" s="5"/>
    </row>
  </sheetData>
  <mergeCells count="14">
    <mergeCell ref="U12:U13"/>
    <mergeCell ref="V12:V13"/>
    <mergeCell ref="N21:O22"/>
    <mergeCell ref="P21:P22"/>
    <mergeCell ref="Q21:Q22"/>
    <mergeCell ref="R21:R22"/>
    <mergeCell ref="S21:S22"/>
    <mergeCell ref="B21:C22"/>
    <mergeCell ref="D21:D22"/>
    <mergeCell ref="I12:I13"/>
    <mergeCell ref="J12:J13"/>
    <mergeCell ref="E21:E22"/>
    <mergeCell ref="F21:F22"/>
    <mergeCell ref="G21:G22"/>
  </mergeCells>
  <pageMargins left="0.25" right="0.25" top="0.75" bottom="0.75" header="0.3" footer="0.3"/>
  <pageSetup paperSize="9" scale="81" fitToWidth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Vladimír Pančocha</cp:lastModifiedBy>
  <cp:lastPrinted>2012-04-23T07:40:50Z</cp:lastPrinted>
  <dcterms:created xsi:type="dcterms:W3CDTF">2008-02-25T09:42:56Z</dcterms:created>
  <dcterms:modified xsi:type="dcterms:W3CDTF">2018-10-03T12:43:54Z</dcterms:modified>
</cp:coreProperties>
</file>